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admin2\CIS\Public\Summer Program Budgets\Budget Samples for sharing\"/>
    </mc:Choice>
  </mc:AlternateContent>
  <bookViews>
    <workbookView xWindow="-20" yWindow="-20" windowWidth="21630" windowHeight="9750"/>
  </bookViews>
  <sheets>
    <sheet name="Sheet1" sheetId="1" r:id="rId1"/>
  </sheets>
  <definedNames>
    <definedName name="_xlnm.Print_Area" localSheetId="0">Sheet1!$A:$F</definedName>
  </definedNames>
  <calcPr calcId="162913"/>
</workbook>
</file>

<file path=xl/calcChain.xml><?xml version="1.0" encoding="utf-8"?>
<calcChain xmlns="http://schemas.openxmlformats.org/spreadsheetml/2006/main">
  <c r="D31" i="1" l="1"/>
  <c r="D59" i="1"/>
  <c r="D38" i="1"/>
  <c r="E57" i="1"/>
  <c r="F57" i="1" l="1"/>
  <c r="D37" i="1" l="1"/>
  <c r="D25" i="1" l="1"/>
  <c r="F47" i="1" l="1"/>
  <c r="F46" i="1"/>
  <c r="F45" i="1" l="1"/>
  <c r="D27" i="1" l="1"/>
  <c r="D35" i="1"/>
  <c r="D96" i="1" s="1"/>
  <c r="D26" i="1"/>
  <c r="D83" i="1" l="1"/>
  <c r="D54" i="1" l="1"/>
  <c r="D53" i="1"/>
  <c r="D52" i="1"/>
  <c r="E56" i="1"/>
  <c r="F56" i="1" s="1"/>
  <c r="E58" i="1"/>
  <c r="F58" i="1" s="1"/>
  <c r="D97" i="1" l="1"/>
  <c r="E59" i="1" l="1"/>
  <c r="F59" i="1" s="1"/>
  <c r="E52" i="1" l="1"/>
  <c r="E53" i="1"/>
  <c r="E54" i="1"/>
  <c r="E55" i="1"/>
  <c r="F55" i="1" s="1"/>
  <c r="E51" i="1"/>
  <c r="D90" i="1"/>
  <c r="D79" i="1"/>
  <c r="D78" i="1"/>
  <c r="D85" i="1" l="1"/>
  <c r="D91" i="1" s="1"/>
  <c r="E16" i="1"/>
  <c r="E15" i="1"/>
  <c r="F54" i="1" l="1"/>
  <c r="F53" i="1"/>
  <c r="F52" i="1"/>
  <c r="F51" i="1"/>
  <c r="F48" i="1"/>
  <c r="F44" i="1"/>
  <c r="F60" i="1" l="1"/>
  <c r="F49" i="1"/>
  <c r="D8" i="1"/>
  <c r="E25" i="1" l="1"/>
  <c r="F25" i="1" s="1"/>
  <c r="E32" i="1"/>
  <c r="F32" i="1" s="1"/>
  <c r="E35" i="1"/>
  <c r="F35" i="1" s="1"/>
  <c r="E38" i="1"/>
  <c r="F38" i="1" s="1"/>
  <c r="E37" i="1"/>
  <c r="F37" i="1" s="1"/>
  <c r="E31" i="1"/>
  <c r="F31" i="1" s="1"/>
  <c r="F62" i="1"/>
  <c r="E29" i="1"/>
  <c r="F29" i="1" s="1"/>
  <c r="E27" i="1"/>
  <c r="F27" i="1" s="1"/>
  <c r="E30" i="1"/>
  <c r="F30" i="1" s="1"/>
  <c r="E34" i="1"/>
  <c r="F34" i="1" s="1"/>
  <c r="E24" i="1"/>
  <c r="F24" i="1" s="1"/>
  <c r="E26" i="1"/>
  <c r="F26" i="1" s="1"/>
  <c r="E28" i="1"/>
  <c r="F28" i="1" s="1"/>
  <c r="E33" i="1"/>
  <c r="F33" i="1" s="1"/>
  <c r="F39" i="1" l="1"/>
  <c r="D68" i="1" s="1"/>
  <c r="D69" i="1"/>
  <c r="F63" i="1"/>
  <c r="D100" i="1" s="1"/>
  <c r="D95" i="1"/>
  <c r="D98" i="1" s="1"/>
  <c r="D89" i="1" l="1"/>
  <c r="D15" i="1" l="1"/>
  <c r="F15" i="1" s="1"/>
  <c r="D16" i="1"/>
  <c r="F16" i="1" s="1"/>
  <c r="D92" i="1"/>
  <c r="F19" i="1" l="1"/>
  <c r="F18" i="1"/>
  <c r="D67" i="1" s="1"/>
  <c r="D70" i="1" l="1"/>
</calcChain>
</file>

<file path=xl/sharedStrings.xml><?xml version="1.0" encoding="utf-8"?>
<sst xmlns="http://schemas.openxmlformats.org/spreadsheetml/2006/main" count="116" uniqueCount="98">
  <si>
    <t xml:space="preserve">WFU Study Abroad Program Name, Location:   </t>
  </si>
  <si>
    <t xml:space="preserve">Dates of Program: </t>
  </si>
  <si>
    <t>Destination/Destinations:</t>
  </si>
  <si>
    <t># of Undergrad Students:</t>
  </si>
  <si>
    <t># of Graduate Students:</t>
  </si>
  <si>
    <t xml:space="preserve">     *Do not include WFU tuition revenue in budget</t>
  </si>
  <si>
    <t>Source</t>
  </si>
  <si>
    <t>Total per student</t>
  </si>
  <si>
    <t># of Students</t>
  </si>
  <si>
    <t>Total</t>
  </si>
  <si>
    <t>Undergraduate Program Revenue</t>
  </si>
  <si>
    <t>Graduate Program Revenue</t>
  </si>
  <si>
    <t>Item</t>
  </si>
  <si>
    <t>Airfare (if included in program fee)</t>
  </si>
  <si>
    <t>Meals</t>
  </si>
  <si>
    <t>Entrance to Educational Venues</t>
  </si>
  <si>
    <t>Other (give detail)</t>
  </si>
  <si>
    <t>Program Expenditures- Faculty/Staff (Course Specific)</t>
  </si>
  <si>
    <t>Total per person</t>
  </si>
  <si>
    <t># of Staff</t>
  </si>
  <si>
    <t>Honoraria for Guest Speakers</t>
  </si>
  <si>
    <t>Books and Course Materials</t>
  </si>
  <si>
    <t>Teaching Sub-Total</t>
  </si>
  <si>
    <t>Faculty/Staff</t>
  </si>
  <si>
    <t>Airfare</t>
  </si>
  <si>
    <t>Faculty/Staff Expenses Sub-Total</t>
  </si>
  <si>
    <t>PART D</t>
  </si>
  <si>
    <t xml:space="preserve"> </t>
  </si>
  <si>
    <t>Total Program Fee per Student</t>
  </si>
  <si>
    <t>FOR FAS Use Only</t>
  </si>
  <si>
    <t>Faculty /Staff Expenditures per student</t>
  </si>
  <si>
    <t>Total Number of Students:</t>
  </si>
  <si>
    <t xml:space="preserve">Housing location #1: </t>
  </si>
  <si>
    <t xml:space="preserve">Housing location #2: </t>
  </si>
  <si>
    <t xml:space="preserve">Housing location #3: </t>
  </si>
  <si>
    <t>#days</t>
  </si>
  <si>
    <t>Amt/day</t>
  </si>
  <si>
    <t xml:space="preserve">  # of Staff:</t>
  </si>
  <si>
    <t>PART E</t>
  </si>
  <si>
    <t>Visa</t>
  </si>
  <si>
    <t>International airfare</t>
  </si>
  <si>
    <t>Projected exchange rate</t>
  </si>
  <si>
    <t>__</t>
  </si>
  <si>
    <t>[currency]</t>
  </si>
  <si>
    <t>Miscellaneous daily expenses</t>
  </si>
  <si>
    <t>In country transportation</t>
  </si>
  <si>
    <t>Phone</t>
  </si>
  <si>
    <t>Program Fee- 1098-T Reportable (Course Specific)</t>
  </si>
  <si>
    <t>Program Fee- Non 1098-T Reportable (General)</t>
  </si>
  <si>
    <t>Total Student Cost</t>
  </si>
  <si>
    <t>Program Fee</t>
  </si>
  <si>
    <t>Vaccines</t>
  </si>
  <si>
    <t>Personal Emergency fund</t>
  </si>
  <si>
    <t>Local transportation not included in fee</t>
  </si>
  <si>
    <t>Total Cr. Hrs:</t>
  </si>
  <si>
    <t>Program Expenditures- Student</t>
  </si>
  <si>
    <t>Estimated Student Out-of-pocket expenses</t>
  </si>
  <si>
    <t>Meals included in program (Welcome/Farewell dinners)</t>
  </si>
  <si>
    <t>Books/Course supplies</t>
  </si>
  <si>
    <t>Summary of student costs per student</t>
  </si>
  <si>
    <t>Program Revenue</t>
  </si>
  <si>
    <t>This amount must be equal to $0.</t>
  </si>
  <si>
    <t>Total (Revenue-Expenses)</t>
  </si>
  <si>
    <t>PART F</t>
  </si>
  <si>
    <t>Part C</t>
  </si>
  <si>
    <t>Part B</t>
  </si>
  <si>
    <t>Part A</t>
  </si>
  <si>
    <t>Classroom Rental</t>
  </si>
  <si>
    <t>Program Expenditures- Student Part B</t>
  </si>
  <si>
    <t>Program Expenditures- Faculty Part C</t>
  </si>
  <si>
    <t>International Airfare</t>
  </si>
  <si>
    <t>Other out of pocket</t>
  </si>
  <si>
    <t>Other Out of Pocket</t>
  </si>
  <si>
    <t>Total other out of pocket</t>
  </si>
  <si>
    <t>Revenue-Expenditures</t>
  </si>
  <si>
    <t xml:space="preserve">1 USD </t>
  </si>
  <si>
    <t>Program Revenue (Program fee to be charged)</t>
  </si>
  <si>
    <t>ATM/Credit card transction fees</t>
  </si>
  <si>
    <t>Per student total (CE)</t>
  </si>
  <si>
    <t>Entrance to Educational Venues (CE)</t>
  </si>
  <si>
    <t>Tuition Paid to Another Institution (CE)</t>
  </si>
  <si>
    <t>Program Contingency (available for faculty to spend) (CE)</t>
  </si>
  <si>
    <t>Books and course materials</t>
  </si>
  <si>
    <t>Total Prog Rev</t>
  </si>
  <si>
    <t>Total Program Revenue - This figure must be = to expenses (Part D)</t>
  </si>
  <si>
    <t>Total revenue available for faculty to spend (minus overhead, insurance and stipend)</t>
  </si>
  <si>
    <t xml:space="preserve">Other: </t>
  </si>
  <si>
    <t>Emergency Overhead held by GPS (CE)</t>
  </si>
  <si>
    <t>GeoBlue Insurance</t>
  </si>
  <si>
    <t>* Maximum Program Fee Concession-Eligible (CE) Amount Per Student</t>
  </si>
  <si>
    <t>*=(limited to the remaining available annual benefit that applies to children attending non-WFU institutions)</t>
  </si>
  <si>
    <t>Pre-trip travel expenses (miles to airport, parking, etc)</t>
  </si>
  <si>
    <t>Wake Forest University Study Abroad Budget Form - Spring short-term 2021</t>
  </si>
  <si>
    <t>3/5-3/12, 2021</t>
  </si>
  <si>
    <t>Clay Blackwell</t>
  </si>
  <si>
    <t>Faculty Director:</t>
  </si>
  <si>
    <t>Oaxaca, Mexico</t>
  </si>
  <si>
    <t xml:space="preserve">Anthro Spring Break in Oaxaca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</si>
</sst>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0"/>
      <name val="Garamond"/>
      <family val="1"/>
    </font>
    <font>
      <sz val="10"/>
      <color rgb="FFFF0000"/>
      <name val="Garamond"/>
      <family val="1"/>
    </font>
    <font>
      <sz val="10"/>
      <color rgb="FFFF0000"/>
      <name val="Arial"/>
      <family val="2"/>
    </font>
    <font>
      <b/>
      <sz val="10"/>
      <color theme="1"/>
      <name val="Garamond"/>
      <family val="1"/>
    </font>
    <font>
      <b/>
      <sz val="1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0"/>
      <color theme="1"/>
      <name val="Garamond"/>
      <family val="1"/>
    </font>
    <font>
      <b/>
      <sz val="8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12"/>
      </right>
      <top/>
      <bottom style="medium">
        <color indexed="64"/>
      </bottom>
      <diagonal/>
    </border>
    <border>
      <left style="thin">
        <color indexed="12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0"/>
      </right>
      <top style="medium">
        <color indexed="64"/>
      </top>
      <bottom/>
      <diagonal/>
    </border>
    <border>
      <left style="thin">
        <color indexed="20"/>
      </left>
      <right style="thin">
        <color indexed="20"/>
      </right>
      <top style="medium">
        <color indexed="64"/>
      </top>
      <bottom/>
      <diagonal/>
    </border>
    <border>
      <left style="thin">
        <color indexed="2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20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1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168">
    <xf numFmtId="0" fontId="0" fillId="0" borderId="0" xfId="0"/>
    <xf numFmtId="0" fontId="1" fillId="0" borderId="0" xfId="3"/>
    <xf numFmtId="0" fontId="2" fillId="0" borderId="0" xfId="3" applyFont="1" applyAlignment="1" applyProtection="1">
      <alignment horizontal="left"/>
      <protection locked="0"/>
    </xf>
    <xf numFmtId="164" fontId="2" fillId="5" borderId="1" xfId="1" applyNumberFormat="1" applyFont="1" applyFill="1" applyBorder="1" applyAlignment="1" applyProtection="1">
      <alignment horizontal="center"/>
    </xf>
    <xf numFmtId="0" fontId="4" fillId="0" borderId="0" xfId="3" applyFont="1" applyAlignment="1" applyProtection="1">
      <alignment horizontal="left"/>
      <protection locked="0"/>
    </xf>
    <xf numFmtId="43" fontId="4" fillId="0" borderId="0" xfId="1" applyFont="1" applyAlignment="1" applyProtection="1">
      <alignment horizontal="left"/>
      <protection locked="0"/>
    </xf>
    <xf numFmtId="164" fontId="4" fillId="0" borderId="0" xfId="1" applyNumberFormat="1" applyFont="1" applyAlignment="1" applyProtection="1">
      <alignment horizontal="left"/>
      <protection locked="0"/>
    </xf>
    <xf numFmtId="4" fontId="4" fillId="0" borderId="0" xfId="3" applyNumberFormat="1" applyFont="1" applyAlignment="1" applyProtection="1">
      <alignment horizontal="left"/>
      <protection locked="0"/>
    </xf>
    <xf numFmtId="43" fontId="4" fillId="6" borderId="2" xfId="1" applyFont="1" applyFill="1" applyBorder="1" applyAlignment="1" applyProtection="1">
      <alignment horizontal="left"/>
      <protection locked="0"/>
    </xf>
    <xf numFmtId="164" fontId="4" fillId="6" borderId="2" xfId="1" applyNumberFormat="1" applyFont="1" applyFill="1" applyBorder="1" applyAlignment="1" applyProtection="1">
      <alignment horizontal="left"/>
      <protection locked="0"/>
    </xf>
    <xf numFmtId="0" fontId="4" fillId="0" borderId="0" xfId="3" applyFont="1" applyAlignment="1" applyProtection="1">
      <alignment horizontal="center"/>
      <protection locked="0"/>
    </xf>
    <xf numFmtId="0" fontId="5" fillId="0" borderId="0" xfId="3" applyFont="1" applyAlignment="1" applyProtection="1">
      <alignment horizontal="left"/>
      <protection locked="0"/>
    </xf>
    <xf numFmtId="43" fontId="4" fillId="6" borderId="3" xfId="1" applyFont="1" applyFill="1" applyBorder="1" applyAlignment="1" applyProtection="1">
      <alignment horizontal="left"/>
      <protection locked="0"/>
    </xf>
    <xf numFmtId="164" fontId="4" fillId="6" borderId="3" xfId="1" applyNumberFormat="1" applyFont="1" applyFill="1" applyBorder="1" applyAlignment="1" applyProtection="1">
      <alignment horizontal="left"/>
      <protection locked="0"/>
    </xf>
    <xf numFmtId="1" fontId="4" fillId="6" borderId="3" xfId="1" applyNumberFormat="1" applyFont="1" applyFill="1" applyBorder="1" applyAlignment="1" applyProtection="1">
      <alignment horizontal="left"/>
      <protection locked="0"/>
    </xf>
    <xf numFmtId="164" fontId="4" fillId="0" borderId="0" xfId="1" applyNumberFormat="1" applyFont="1" applyBorder="1" applyAlignment="1" applyProtection="1">
      <alignment horizontal="left"/>
      <protection locked="0"/>
    </xf>
    <xf numFmtId="43" fontId="3" fillId="0" borderId="4" xfId="1" applyFont="1" applyBorder="1" applyAlignment="1" applyProtection="1">
      <alignment horizontal="left"/>
      <protection locked="0"/>
    </xf>
    <xf numFmtId="0" fontId="3" fillId="0" borderId="5" xfId="3" applyFont="1" applyBorder="1" applyAlignment="1" applyProtection="1">
      <alignment horizontal="left"/>
      <protection locked="0"/>
    </xf>
    <xf numFmtId="43" fontId="3" fillId="0" borderId="0" xfId="1" applyFont="1" applyBorder="1" applyAlignment="1" applyProtection="1">
      <alignment horizontal="left"/>
      <protection locked="0"/>
    </xf>
    <xf numFmtId="164" fontId="3" fillId="0" borderId="0" xfId="1" applyNumberFormat="1" applyFont="1" applyBorder="1" applyAlignment="1" applyProtection="1">
      <alignment horizontal="left"/>
      <protection locked="0"/>
    </xf>
    <xf numFmtId="0" fontId="3" fillId="0" borderId="6" xfId="3" applyFont="1" applyBorder="1" applyAlignment="1" applyProtection="1">
      <alignment horizontal="left"/>
      <protection locked="0"/>
    </xf>
    <xf numFmtId="43" fontId="3" fillId="0" borderId="1" xfId="1" applyFont="1" applyBorder="1" applyAlignment="1" applyProtection="1">
      <alignment horizontal="center"/>
      <protection locked="0"/>
    </xf>
    <xf numFmtId="164" fontId="3" fillId="0" borderId="1" xfId="1" applyNumberFormat="1" applyFont="1" applyBorder="1" applyAlignment="1" applyProtection="1">
      <alignment horizontal="center"/>
      <protection locked="0"/>
    </xf>
    <xf numFmtId="43" fontId="3" fillId="0" borderId="7" xfId="1" applyFont="1" applyBorder="1" applyAlignment="1" applyProtection="1">
      <alignment horizontal="center"/>
      <protection locked="0"/>
    </xf>
    <xf numFmtId="0" fontId="2" fillId="0" borderId="6" xfId="3" applyFont="1" applyBorder="1" applyAlignment="1" applyProtection="1">
      <alignment horizontal="left"/>
      <protection locked="0"/>
    </xf>
    <xf numFmtId="43" fontId="3" fillId="2" borderId="0" xfId="1" applyFont="1" applyFill="1" applyBorder="1" applyAlignment="1" applyProtection="1">
      <alignment horizontal="left"/>
      <protection locked="0"/>
    </xf>
    <xf numFmtId="164" fontId="3" fillId="2" borderId="0" xfId="1" applyNumberFormat="1" applyFont="1" applyFill="1" applyBorder="1" applyAlignment="1" applyProtection="1">
      <alignment horizontal="left"/>
      <protection locked="0"/>
    </xf>
    <xf numFmtId="43" fontId="2" fillId="0" borderId="0" xfId="1" applyFont="1" applyBorder="1" applyAlignment="1" applyProtection="1">
      <alignment horizontal="right"/>
      <protection locked="0"/>
    </xf>
    <xf numFmtId="4" fontId="2" fillId="0" borderId="0" xfId="2" applyNumberFormat="1" applyFont="1" applyAlignment="1" applyProtection="1">
      <alignment horizontal="left"/>
      <protection locked="0"/>
    </xf>
    <xf numFmtId="0" fontId="3" fillId="0" borderId="8" xfId="3" applyFont="1" applyBorder="1" applyAlignment="1" applyProtection="1">
      <alignment horizontal="left"/>
      <protection locked="0"/>
    </xf>
    <xf numFmtId="43" fontId="3" fillId="0" borderId="9" xfId="1" applyFont="1" applyBorder="1" applyAlignment="1" applyProtection="1">
      <alignment horizontal="right"/>
      <protection locked="0"/>
    </xf>
    <xf numFmtId="164" fontId="2" fillId="0" borderId="9" xfId="1" applyNumberFormat="1" applyFont="1" applyBorder="1" applyAlignment="1" applyProtection="1">
      <alignment horizontal="left"/>
      <protection locked="0"/>
    </xf>
    <xf numFmtId="43" fontId="2" fillId="0" borderId="10" xfId="1" applyFont="1" applyBorder="1" applyAlignment="1" applyProtection="1">
      <alignment horizontal="left"/>
      <protection locked="0"/>
    </xf>
    <xf numFmtId="43" fontId="3" fillId="0" borderId="0" xfId="1" applyFont="1" applyBorder="1" applyAlignment="1" applyProtection="1">
      <alignment horizontal="right"/>
      <protection locked="0"/>
    </xf>
    <xf numFmtId="164" fontId="2" fillId="0" borderId="0" xfId="1" applyNumberFormat="1" applyFont="1" applyBorder="1" applyAlignment="1" applyProtection="1">
      <alignment horizontal="left"/>
      <protection locked="0"/>
    </xf>
    <xf numFmtId="43" fontId="2" fillId="0" borderId="4" xfId="1" applyFont="1" applyBorder="1" applyAlignment="1" applyProtection="1">
      <alignment horizontal="left"/>
      <protection locked="0"/>
    </xf>
    <xf numFmtId="43" fontId="2" fillId="6" borderId="1" xfId="1" applyFont="1" applyFill="1" applyBorder="1" applyAlignment="1" applyProtection="1">
      <alignment horizontal="left"/>
      <protection locked="0"/>
    </xf>
    <xf numFmtId="43" fontId="2" fillId="6" borderId="1" xfId="1" applyFont="1" applyFill="1" applyBorder="1" applyAlignment="1" applyProtection="1">
      <alignment horizontal="right"/>
      <protection locked="0"/>
    </xf>
    <xf numFmtId="0" fontId="3" fillId="0" borderId="11" xfId="3" applyFont="1" applyBorder="1" applyAlignment="1" applyProtection="1">
      <alignment horizontal="left"/>
      <protection locked="0"/>
    </xf>
    <xf numFmtId="43" fontId="2" fillId="3" borderId="12" xfId="1" applyFont="1" applyFill="1" applyBorder="1" applyAlignment="1" applyProtection="1">
      <alignment horizontal="right"/>
      <protection locked="0"/>
    </xf>
    <xf numFmtId="43" fontId="3" fillId="2" borderId="9" xfId="1" applyFont="1" applyFill="1" applyBorder="1" applyAlignment="1" applyProtection="1">
      <alignment horizontal="left"/>
      <protection locked="0"/>
    </xf>
    <xf numFmtId="164" fontId="3" fillId="2" borderId="9" xfId="1" applyNumberFormat="1" applyFont="1" applyFill="1" applyBorder="1" applyAlignment="1" applyProtection="1">
      <alignment horizontal="left"/>
      <protection locked="0"/>
    </xf>
    <xf numFmtId="43" fontId="2" fillId="0" borderId="10" xfId="1" applyFont="1" applyBorder="1" applyAlignment="1" applyProtection="1">
      <alignment horizontal="right"/>
      <protection locked="0"/>
    </xf>
    <xf numFmtId="43" fontId="3" fillId="0" borderId="4" xfId="1" applyFont="1" applyBorder="1" applyAlignment="1" applyProtection="1">
      <alignment horizontal="right"/>
      <protection locked="0"/>
    </xf>
    <xf numFmtId="43" fontId="3" fillId="2" borderId="1" xfId="1" applyFont="1" applyFill="1" applyBorder="1" applyAlignment="1" applyProtection="1">
      <alignment horizontal="center"/>
      <protection locked="0"/>
    </xf>
    <xf numFmtId="164" fontId="3" fillId="2" borderId="1" xfId="1" applyNumberFormat="1" applyFont="1" applyFill="1" applyBorder="1" applyAlignment="1" applyProtection="1">
      <alignment horizontal="center"/>
      <protection locked="0"/>
    </xf>
    <xf numFmtId="0" fontId="3" fillId="0" borderId="6" xfId="3" applyFont="1" applyBorder="1" applyAlignment="1" applyProtection="1">
      <alignment horizontal="right"/>
      <protection locked="0"/>
    </xf>
    <xf numFmtId="43" fontId="3" fillId="3" borderId="1" xfId="1" applyFont="1" applyFill="1" applyBorder="1" applyAlignment="1" applyProtection="1">
      <alignment horizontal="left"/>
      <protection locked="0"/>
    </xf>
    <xf numFmtId="164" fontId="3" fillId="3" borderId="1" xfId="1" applyNumberFormat="1" applyFont="1" applyFill="1" applyBorder="1" applyAlignment="1" applyProtection="1">
      <alignment horizontal="left"/>
      <protection locked="0"/>
    </xf>
    <xf numFmtId="43" fontId="3" fillId="2" borderId="1" xfId="1" applyFont="1" applyFill="1" applyBorder="1" applyAlignment="1" applyProtection="1">
      <alignment horizontal="left"/>
      <protection locked="0"/>
    </xf>
    <xf numFmtId="164" fontId="3" fillId="2" borderId="1" xfId="1" applyNumberFormat="1" applyFont="1" applyFill="1" applyBorder="1" applyAlignment="1" applyProtection="1">
      <alignment horizontal="left"/>
      <protection locked="0"/>
    </xf>
    <xf numFmtId="43" fontId="2" fillId="4" borderId="1" xfId="1" applyFont="1" applyFill="1" applyBorder="1" applyAlignment="1" applyProtection="1">
      <alignment horizontal="right"/>
      <protection locked="0"/>
    </xf>
    <xf numFmtId="43" fontId="2" fillId="3" borderId="1" xfId="1" applyFont="1" applyFill="1" applyBorder="1" applyAlignment="1" applyProtection="1">
      <alignment horizontal="right"/>
      <protection locked="0"/>
    </xf>
    <xf numFmtId="164" fontId="2" fillId="3" borderId="1" xfId="1" applyNumberFormat="1" applyFont="1" applyFill="1" applyBorder="1" applyAlignment="1" applyProtection="1">
      <alignment horizontal="center"/>
      <protection locked="0"/>
    </xf>
    <xf numFmtId="43" fontId="2" fillId="2" borderId="1" xfId="1" applyFont="1" applyFill="1" applyBorder="1" applyAlignment="1" applyProtection="1">
      <alignment horizontal="right"/>
      <protection locked="0"/>
    </xf>
    <xf numFmtId="164" fontId="2" fillId="2" borderId="1" xfId="1" applyNumberFormat="1" applyFont="1" applyFill="1" applyBorder="1" applyAlignment="1" applyProtection="1">
      <alignment horizontal="center"/>
      <protection locked="0"/>
    </xf>
    <xf numFmtId="0" fontId="3" fillId="0" borderId="13" xfId="3" applyFont="1" applyBorder="1" applyAlignment="1" applyProtection="1">
      <alignment horizontal="left"/>
      <protection locked="0"/>
    </xf>
    <xf numFmtId="4" fontId="3" fillId="0" borderId="0" xfId="2" applyNumberFormat="1" applyFont="1" applyAlignment="1" applyProtection="1">
      <alignment horizontal="left"/>
      <protection locked="0"/>
    </xf>
    <xf numFmtId="0" fontId="3" fillId="0" borderId="0" xfId="3" applyFont="1" applyBorder="1" applyAlignment="1" applyProtection="1">
      <alignment horizontal="left"/>
      <protection locked="0"/>
    </xf>
    <xf numFmtId="0" fontId="2" fillId="0" borderId="6" xfId="3" applyFont="1" applyFill="1" applyBorder="1" applyAlignment="1" applyProtection="1">
      <alignment horizontal="left"/>
      <protection locked="0"/>
    </xf>
    <xf numFmtId="43" fontId="2" fillId="5" borderId="7" xfId="1" applyFont="1" applyFill="1" applyBorder="1" applyAlignment="1" applyProtection="1">
      <alignment horizontal="right"/>
    </xf>
    <xf numFmtId="43" fontId="3" fillId="0" borderId="15" xfId="1" applyFont="1" applyBorder="1" applyAlignment="1" applyProtection="1">
      <alignment horizontal="right"/>
    </xf>
    <xf numFmtId="43" fontId="2" fillId="5" borderId="1" xfId="1" applyFont="1" applyFill="1" applyBorder="1" applyAlignment="1" applyProtection="1">
      <alignment horizontal="right"/>
    </xf>
    <xf numFmtId="43" fontId="2" fillId="5" borderId="7" xfId="1" applyFont="1" applyFill="1" applyBorder="1" applyAlignment="1" applyProtection="1">
      <alignment horizontal="right" wrapText="1"/>
    </xf>
    <xf numFmtId="43" fontId="2" fillId="5" borderId="1" xfId="1" applyNumberFormat="1" applyFont="1" applyFill="1" applyBorder="1" applyAlignment="1" applyProtection="1">
      <alignment horizontal="right"/>
    </xf>
    <xf numFmtId="43" fontId="3" fillId="0" borderId="7" xfId="1" applyFont="1" applyBorder="1" applyAlignment="1" applyProtection="1">
      <alignment horizontal="right" wrapText="1"/>
    </xf>
    <xf numFmtId="43" fontId="3" fillId="0" borderId="15" xfId="1" applyFont="1" applyBorder="1" applyAlignment="1" applyProtection="1">
      <alignment horizontal="right" wrapText="1"/>
    </xf>
    <xf numFmtId="43" fontId="2" fillId="0" borderId="4" xfId="1" applyFont="1" applyBorder="1" applyAlignment="1" applyProtection="1">
      <alignment horizontal="right"/>
    </xf>
    <xf numFmtId="43" fontId="2" fillId="0" borderId="7" xfId="1" applyFont="1" applyBorder="1" applyAlignment="1" applyProtection="1">
      <alignment horizontal="right"/>
    </xf>
    <xf numFmtId="43" fontId="3" fillId="5" borderId="15" xfId="1" applyFont="1" applyFill="1" applyBorder="1" applyAlignment="1" applyProtection="1">
      <alignment horizontal="right"/>
    </xf>
    <xf numFmtId="0" fontId="6" fillId="0" borderId="0" xfId="3" applyFont="1" applyAlignment="1" applyProtection="1">
      <alignment wrapText="1"/>
      <protection locked="0"/>
    </xf>
    <xf numFmtId="0" fontId="8" fillId="0" borderId="0" xfId="3" applyFont="1"/>
    <xf numFmtId="1" fontId="8" fillId="0" borderId="0" xfId="3" applyNumberFormat="1" applyFont="1" applyAlignment="1">
      <alignment horizontal="left"/>
    </xf>
    <xf numFmtId="0" fontId="3" fillId="0" borderId="20" xfId="3" applyFont="1" applyBorder="1" applyAlignment="1" applyProtection="1">
      <alignment horizontal="left"/>
      <protection locked="0"/>
    </xf>
    <xf numFmtId="0" fontId="2" fillId="0" borderId="20" xfId="3" applyFont="1" applyBorder="1" applyAlignment="1" applyProtection="1">
      <alignment horizontal="left"/>
      <protection locked="0"/>
    </xf>
    <xf numFmtId="0" fontId="3" fillId="0" borderId="9" xfId="3" applyFont="1" applyBorder="1" applyAlignment="1" applyProtection="1">
      <alignment horizontal="left"/>
      <protection locked="0"/>
    </xf>
    <xf numFmtId="0" fontId="7" fillId="0" borderId="0" xfId="3" applyFont="1" applyBorder="1" applyAlignment="1" applyProtection="1">
      <alignment horizontal="left"/>
      <protection locked="0"/>
    </xf>
    <xf numFmtId="0" fontId="3" fillId="0" borderId="21" xfId="3" applyFont="1" applyBorder="1" applyAlignment="1" applyProtection="1">
      <alignment horizontal="left"/>
      <protection locked="0"/>
    </xf>
    <xf numFmtId="0" fontId="3" fillId="0" borderId="20" xfId="3" applyFont="1" applyBorder="1" applyAlignment="1" applyProtection="1">
      <alignment horizontal="right"/>
      <protection locked="0"/>
    </xf>
    <xf numFmtId="0" fontId="3" fillId="0" borderId="22" xfId="3" applyFont="1" applyBorder="1" applyAlignment="1" applyProtection="1">
      <alignment horizontal="left"/>
      <protection locked="0"/>
    </xf>
    <xf numFmtId="0" fontId="2" fillId="0" borderId="3" xfId="3" applyFont="1" applyBorder="1" applyAlignment="1" applyProtection="1">
      <alignment horizontal="left"/>
      <protection locked="0"/>
    </xf>
    <xf numFmtId="0" fontId="2" fillId="0" borderId="3" xfId="3" applyFont="1" applyFill="1" applyBorder="1" applyAlignment="1" applyProtection="1">
      <alignment horizontal="left"/>
      <protection locked="0"/>
    </xf>
    <xf numFmtId="0" fontId="3" fillId="0" borderId="23" xfId="3" applyFont="1" applyBorder="1" applyAlignment="1" applyProtection="1">
      <alignment horizontal="left"/>
      <protection locked="0"/>
    </xf>
    <xf numFmtId="0" fontId="6" fillId="0" borderId="0" xfId="3" applyFont="1" applyBorder="1" applyAlignment="1" applyProtection="1">
      <alignment wrapText="1"/>
      <protection locked="0"/>
    </xf>
    <xf numFmtId="43" fontId="2" fillId="6" borderId="7" xfId="1" applyFont="1" applyFill="1" applyBorder="1" applyAlignment="1" applyProtection="1">
      <alignment horizontal="left"/>
      <protection locked="0"/>
    </xf>
    <xf numFmtId="43" fontId="2" fillId="3" borderId="24" xfId="1" applyFont="1" applyFill="1" applyBorder="1" applyAlignment="1" applyProtection="1">
      <alignment horizontal="right"/>
      <protection locked="0"/>
    </xf>
    <xf numFmtId="0" fontId="6" fillId="0" borderId="0" xfId="3" applyFont="1" applyAlignment="1" applyProtection="1">
      <alignment wrapText="1"/>
      <protection locked="0"/>
    </xf>
    <xf numFmtId="0" fontId="2" fillId="0" borderId="25" xfId="3" applyFont="1" applyBorder="1" applyAlignment="1" applyProtection="1">
      <alignment horizontal="left"/>
      <protection locked="0"/>
    </xf>
    <xf numFmtId="0" fontId="2" fillId="0" borderId="26" xfId="3" applyFont="1" applyBorder="1" applyAlignment="1" applyProtection="1">
      <alignment horizontal="left"/>
      <protection locked="0"/>
    </xf>
    <xf numFmtId="43" fontId="2" fillId="5" borderId="27" xfId="1" applyFont="1" applyFill="1" applyBorder="1" applyAlignment="1" applyProtection="1">
      <alignment horizontal="right"/>
    </xf>
    <xf numFmtId="0" fontId="1" fillId="0" borderId="0" xfId="3" applyBorder="1"/>
    <xf numFmtId="0" fontId="10" fillId="0" borderId="0" xfId="3" applyFont="1" applyBorder="1"/>
    <xf numFmtId="0" fontId="11" fillId="0" borderId="0" xfId="0" applyFont="1" applyBorder="1"/>
    <xf numFmtId="0" fontId="2" fillId="0" borderId="1" xfId="3" applyFont="1" applyBorder="1" applyAlignment="1" applyProtection="1">
      <alignment horizontal="left"/>
      <protection locked="0"/>
    </xf>
    <xf numFmtId="0" fontId="2" fillId="0" borderId="30" xfId="3" applyFont="1" applyBorder="1" applyAlignment="1" applyProtection="1">
      <alignment horizontal="left"/>
      <protection locked="0"/>
    </xf>
    <xf numFmtId="43" fontId="2" fillId="7" borderId="0" xfId="1" applyFont="1" applyFill="1" applyBorder="1" applyAlignment="1" applyProtection="1">
      <alignment horizontal="right"/>
      <protection locked="0"/>
    </xf>
    <xf numFmtId="164" fontId="4" fillId="0" borderId="0" xfId="1" applyNumberFormat="1" applyFont="1" applyBorder="1" applyAlignment="1" applyProtection="1">
      <protection locked="0"/>
    </xf>
    <xf numFmtId="0" fontId="3" fillId="0" borderId="31" xfId="3" applyFont="1" applyBorder="1" applyAlignment="1" applyProtection="1">
      <alignment horizontal="left"/>
      <protection locked="0"/>
    </xf>
    <xf numFmtId="0" fontId="9" fillId="0" borderId="8" xfId="0" applyFont="1" applyBorder="1"/>
    <xf numFmtId="0" fontId="3" fillId="0" borderId="32" xfId="3" applyFont="1" applyBorder="1" applyAlignment="1" applyProtection="1">
      <alignment horizontal="left"/>
      <protection locked="0"/>
    </xf>
    <xf numFmtId="0" fontId="1" fillId="0" borderId="10" xfId="3" applyBorder="1"/>
    <xf numFmtId="43" fontId="6" fillId="0" borderId="0" xfId="1" applyFont="1" applyBorder="1" applyAlignment="1" applyProtection="1">
      <alignment wrapText="1"/>
      <protection locked="0"/>
    </xf>
    <xf numFmtId="0" fontId="6" fillId="0" borderId="10" xfId="3" applyFont="1" applyBorder="1" applyAlignment="1" applyProtection="1">
      <alignment wrapText="1"/>
      <protection locked="0"/>
    </xf>
    <xf numFmtId="43" fontId="2" fillId="6" borderId="7" xfId="1" applyFont="1" applyFill="1" applyBorder="1" applyAlignment="1" applyProtection="1">
      <alignment horizontal="right"/>
      <protection locked="0"/>
    </xf>
    <xf numFmtId="0" fontId="2" fillId="0" borderId="6" xfId="0" applyFont="1" applyBorder="1"/>
    <xf numFmtId="0" fontId="1" fillId="0" borderId="0" xfId="3" applyFont="1"/>
    <xf numFmtId="0" fontId="12" fillId="0" borderId="0" xfId="0" applyFont="1"/>
    <xf numFmtId="0" fontId="4" fillId="0" borderId="0" xfId="3" applyFont="1"/>
    <xf numFmtId="1" fontId="4" fillId="0" borderId="0" xfId="3" applyNumberFormat="1" applyFont="1" applyAlignment="1">
      <alignment horizontal="left"/>
    </xf>
    <xf numFmtId="0" fontId="3" fillId="0" borderId="0" xfId="3" applyFont="1" applyFill="1" applyBorder="1" applyAlignment="1" applyProtection="1">
      <alignment horizontal="left"/>
      <protection locked="0"/>
    </xf>
    <xf numFmtId="0" fontId="2" fillId="0" borderId="0" xfId="0" applyFont="1"/>
    <xf numFmtId="0" fontId="2" fillId="0" borderId="20" xfId="3" applyFont="1" applyFill="1" applyBorder="1" applyAlignment="1" applyProtection="1">
      <alignment horizontal="left"/>
      <protection locked="0"/>
    </xf>
    <xf numFmtId="43" fontId="2" fillId="0" borderId="1" xfId="0" applyNumberFormat="1" applyFont="1" applyBorder="1"/>
    <xf numFmtId="43" fontId="2" fillId="0" borderId="1" xfId="3" applyNumberFormat="1" applyFont="1" applyBorder="1"/>
    <xf numFmtId="43" fontId="3" fillId="0" borderId="14" xfId="1" applyFont="1" applyFill="1" applyBorder="1" applyAlignment="1" applyProtection="1">
      <alignment horizontal="left"/>
      <protection locked="0"/>
    </xf>
    <xf numFmtId="164" fontId="3" fillId="0" borderId="14" xfId="1" applyNumberFormat="1" applyFont="1" applyFill="1" applyBorder="1" applyAlignment="1" applyProtection="1">
      <alignment horizontal="left"/>
      <protection locked="0"/>
    </xf>
    <xf numFmtId="43" fontId="3" fillId="0" borderId="0" xfId="1" applyFont="1" applyFill="1" applyBorder="1" applyAlignment="1" applyProtection="1">
      <alignment horizontal="left"/>
      <protection locked="0"/>
    </xf>
    <xf numFmtId="164" fontId="3" fillId="0" borderId="0" xfId="1" applyNumberFormat="1" applyFont="1" applyFill="1" applyBorder="1" applyAlignment="1" applyProtection="1">
      <alignment horizontal="left"/>
      <protection locked="0"/>
    </xf>
    <xf numFmtId="0" fontId="1" fillId="0" borderId="10" xfId="3" applyFill="1" applyBorder="1"/>
    <xf numFmtId="0" fontId="1" fillId="0" borderId="0" xfId="3" applyFill="1"/>
    <xf numFmtId="0" fontId="13" fillId="0" borderId="1" xfId="0" applyFont="1" applyBorder="1"/>
    <xf numFmtId="0" fontId="0" fillId="0" borderId="1" xfId="0" applyBorder="1"/>
    <xf numFmtId="43" fontId="13" fillId="0" borderId="1" xfId="0" applyNumberFormat="1" applyFont="1" applyBorder="1"/>
    <xf numFmtId="43" fontId="2" fillId="0" borderId="0" xfId="1" applyFont="1" applyFill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left"/>
      <protection locked="0"/>
    </xf>
    <xf numFmtId="164" fontId="14" fillId="0" borderId="33" xfId="1" applyNumberFormat="1" applyFont="1" applyFill="1" applyBorder="1" applyAlignment="1" applyProtection="1">
      <alignment horizontal="left"/>
      <protection locked="0"/>
    </xf>
    <xf numFmtId="43" fontId="3" fillId="0" borderId="0" xfId="1" applyFont="1" applyBorder="1" applyAlignment="1" applyProtection="1">
      <alignment horizontal="left"/>
    </xf>
    <xf numFmtId="43" fontId="3" fillId="0" borderId="34" xfId="1" applyFont="1" applyBorder="1" applyAlignment="1" applyProtection="1">
      <alignment horizontal="right"/>
    </xf>
    <xf numFmtId="43" fontId="3" fillId="0" borderId="27" xfId="1" applyFont="1" applyBorder="1" applyAlignment="1" applyProtection="1">
      <alignment horizontal="right" wrapText="1"/>
    </xf>
    <xf numFmtId="0" fontId="2" fillId="0" borderId="35" xfId="3" applyFont="1" applyBorder="1" applyAlignment="1" applyProtection="1">
      <alignment horizontal="left"/>
      <protection locked="0"/>
    </xf>
    <xf numFmtId="43" fontId="2" fillId="0" borderId="36" xfId="1" applyFont="1" applyFill="1" applyBorder="1" applyAlignment="1" applyProtection="1">
      <alignment horizontal="left"/>
    </xf>
    <xf numFmtId="164" fontId="2" fillId="0" borderId="36" xfId="1" applyNumberFormat="1" applyFont="1" applyFill="1" applyBorder="1" applyAlignment="1" applyProtection="1">
      <alignment horizontal="left"/>
    </xf>
    <xf numFmtId="0" fontId="3" fillId="0" borderId="1" xfId="3" applyFont="1" applyBorder="1" applyAlignment="1" applyProtection="1">
      <alignment horizontal="left"/>
      <protection locked="0"/>
    </xf>
    <xf numFmtId="43" fontId="2" fillId="3" borderId="1" xfId="1" applyFont="1" applyFill="1" applyBorder="1" applyAlignment="1" applyProtection="1">
      <alignment horizontal="left"/>
    </xf>
    <xf numFmtId="164" fontId="6" fillId="2" borderId="1" xfId="1" applyNumberFormat="1" applyFont="1" applyFill="1" applyBorder="1" applyAlignment="1" applyProtection="1">
      <alignment horizontal="right"/>
    </xf>
    <xf numFmtId="0" fontId="3" fillId="0" borderId="14" xfId="3" applyFont="1" applyBorder="1" applyAlignment="1" applyProtection="1">
      <alignment horizontal="left"/>
      <protection locked="0"/>
    </xf>
    <xf numFmtId="43" fontId="2" fillId="3" borderId="14" xfId="1" applyFont="1" applyFill="1" applyBorder="1" applyAlignment="1" applyProtection="1">
      <alignment horizontal="left"/>
    </xf>
    <xf numFmtId="164" fontId="6" fillId="2" borderId="14" xfId="1" applyNumberFormat="1" applyFont="1" applyFill="1" applyBorder="1" applyAlignment="1" applyProtection="1">
      <alignment horizontal="right"/>
    </xf>
    <xf numFmtId="0" fontId="2" fillId="0" borderId="32" xfId="3" applyFont="1" applyBorder="1" applyAlignment="1" applyProtection="1">
      <alignment horizontal="left"/>
      <protection locked="0"/>
    </xf>
    <xf numFmtId="0" fontId="2" fillId="0" borderId="2" xfId="3" applyFont="1" applyBorder="1" applyAlignment="1" applyProtection="1">
      <alignment horizontal="left"/>
      <protection locked="0"/>
    </xf>
    <xf numFmtId="43" fontId="2" fillId="5" borderId="37" xfId="1" applyFont="1" applyFill="1" applyBorder="1" applyAlignment="1" applyProtection="1">
      <alignment horizontal="right"/>
    </xf>
    <xf numFmtId="0" fontId="3" fillId="0" borderId="2" xfId="3" applyFont="1" applyBorder="1" applyAlignment="1" applyProtection="1">
      <alignment horizontal="left"/>
      <protection locked="0"/>
    </xf>
    <xf numFmtId="0" fontId="3" fillId="0" borderId="38" xfId="3" applyFont="1" applyBorder="1" applyAlignment="1" applyProtection="1">
      <alignment horizontal="left"/>
      <protection locked="0"/>
    </xf>
    <xf numFmtId="43" fontId="3" fillId="0" borderId="37" xfId="1" applyFont="1" applyBorder="1" applyAlignment="1" applyProtection="1">
      <alignment horizontal="center"/>
      <protection locked="0"/>
    </xf>
    <xf numFmtId="0" fontId="1" fillId="0" borderId="39" xfId="3" applyBorder="1"/>
    <xf numFmtId="0" fontId="1" fillId="0" borderId="39" xfId="3" applyFill="1" applyBorder="1"/>
    <xf numFmtId="43" fontId="2" fillId="4" borderId="1" xfId="1" applyFont="1" applyFill="1" applyBorder="1" applyAlignment="1" applyProtection="1">
      <alignment horizontal="center"/>
      <protection locked="0"/>
    </xf>
    <xf numFmtId="164" fontId="2" fillId="4" borderId="1" xfId="1" applyNumberFormat="1" applyFont="1" applyFill="1" applyBorder="1" applyAlignment="1" applyProtection="1">
      <alignment horizontal="center"/>
      <protection locked="0"/>
    </xf>
    <xf numFmtId="164" fontId="2" fillId="3" borderId="40" xfId="1" applyNumberFormat="1" applyFont="1" applyFill="1" applyBorder="1" applyAlignment="1" applyProtection="1">
      <alignment horizontal="right"/>
    </xf>
    <xf numFmtId="43" fontId="3" fillId="0" borderId="41" xfId="1" applyFont="1" applyBorder="1" applyAlignment="1" applyProtection="1">
      <alignment horizontal="right"/>
    </xf>
    <xf numFmtId="0" fontId="2" fillId="0" borderId="0" xfId="3" applyFont="1" applyFill="1" applyBorder="1" applyAlignment="1" applyProtection="1">
      <alignment horizontal="left"/>
      <protection locked="0"/>
    </xf>
    <xf numFmtId="0" fontId="2" fillId="0" borderId="42" xfId="3" applyFont="1" applyFill="1" applyBorder="1" applyAlignment="1" applyProtection="1">
      <alignment horizontal="left"/>
      <protection locked="0"/>
    </xf>
    <xf numFmtId="0" fontId="3" fillId="0" borderId="16" xfId="3" applyFont="1" applyBorder="1" applyAlignment="1" applyProtection="1">
      <alignment horizontal="left" wrapText="1"/>
      <protection locked="0"/>
    </xf>
    <xf numFmtId="0" fontId="3" fillId="0" borderId="19" xfId="3" applyFont="1" applyBorder="1" applyAlignment="1" applyProtection="1">
      <alignment horizontal="left" wrapText="1"/>
      <protection locked="0"/>
    </xf>
    <xf numFmtId="0" fontId="2" fillId="0" borderId="17" xfId="3" applyFont="1" applyBorder="1" applyAlignment="1" applyProtection="1">
      <alignment horizontal="left" wrapText="1"/>
      <protection locked="0"/>
    </xf>
    <xf numFmtId="0" fontId="2" fillId="0" borderId="18" xfId="3" applyFont="1" applyBorder="1" applyAlignment="1" applyProtection="1">
      <alignment horizontal="left" wrapText="1"/>
      <protection locked="0"/>
    </xf>
    <xf numFmtId="0" fontId="3" fillId="0" borderId="28" xfId="3" applyFont="1" applyBorder="1" applyAlignment="1" applyProtection="1">
      <alignment horizontal="left"/>
      <protection locked="0"/>
    </xf>
    <xf numFmtId="0" fontId="3" fillId="0" borderId="3" xfId="3" applyFont="1" applyBorder="1" applyAlignment="1" applyProtection="1">
      <alignment horizontal="left"/>
      <protection locked="0"/>
    </xf>
    <xf numFmtId="0" fontId="3" fillId="0" borderId="29" xfId="3" applyFont="1" applyBorder="1" applyAlignment="1" applyProtection="1">
      <alignment horizontal="left"/>
      <protection locked="0"/>
    </xf>
    <xf numFmtId="0" fontId="2" fillId="0" borderId="28" xfId="3" applyFont="1" applyBorder="1" applyAlignment="1" applyProtection="1">
      <alignment horizontal="center"/>
      <protection locked="0"/>
    </xf>
    <xf numFmtId="0" fontId="2" fillId="0" borderId="3" xfId="3" applyFont="1" applyBorder="1" applyAlignment="1" applyProtection="1">
      <alignment horizontal="center"/>
      <protection locked="0"/>
    </xf>
    <xf numFmtId="0" fontId="2" fillId="0" borderId="29" xfId="3" applyFont="1" applyBorder="1" applyAlignment="1" applyProtection="1">
      <alignment horizontal="center"/>
      <protection locked="0"/>
    </xf>
    <xf numFmtId="0" fontId="3" fillId="0" borderId="31" xfId="3" applyFont="1" applyBorder="1" applyAlignment="1" applyProtection="1">
      <alignment horizontal="left"/>
      <protection locked="0"/>
    </xf>
    <xf numFmtId="0" fontId="3" fillId="0" borderId="2" xfId="3" applyFont="1" applyBorder="1" applyAlignment="1" applyProtection="1">
      <alignment horizontal="left"/>
      <protection locked="0"/>
    </xf>
    <xf numFmtId="0" fontId="3" fillId="0" borderId="39" xfId="3" applyFont="1" applyBorder="1" applyAlignment="1" applyProtection="1">
      <alignment horizontal="left"/>
      <protection locked="0"/>
    </xf>
    <xf numFmtId="43" fontId="6" fillId="0" borderId="0" xfId="1" applyFont="1" applyBorder="1" applyAlignment="1" applyProtection="1">
      <alignment wrapText="1"/>
      <protection locked="0"/>
    </xf>
    <xf numFmtId="0" fontId="6" fillId="0" borderId="0" xfId="3" applyFont="1" applyAlignment="1" applyProtection="1">
      <alignment wrapText="1"/>
      <protection locked="0"/>
    </xf>
    <xf numFmtId="0" fontId="6" fillId="0" borderId="0" xfId="3" applyFont="1" applyBorder="1" applyAlignment="1" applyProtection="1">
      <alignment wrapText="1"/>
      <protection locked="0"/>
    </xf>
  </cellXfs>
  <cellStyles count="4">
    <cellStyle name="Comma 2" xfId="1"/>
    <cellStyle name="Currency 2" xfId="2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00FFFF"/>
      <color rgb="FFCCE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tabSelected="1" zoomScaleNormal="100" workbookViewId="0">
      <selection activeCell="G10" sqref="G10"/>
    </sheetView>
  </sheetViews>
  <sheetFormatPr defaultRowHeight="15.5" x14ac:dyDescent="0.35"/>
  <cols>
    <col min="1" max="1" width="33.07421875" customWidth="1"/>
    <col min="2" max="2" width="5.3046875" customWidth="1"/>
    <col min="3" max="3" width="6.3046875" customWidth="1"/>
    <col min="4" max="4" width="11.69140625" customWidth="1"/>
    <col min="5" max="5" width="12.07421875" customWidth="1"/>
    <col min="6" max="6" width="11.07421875" customWidth="1"/>
  </cols>
  <sheetData>
    <row r="1" spans="1:10" x14ac:dyDescent="0.35">
      <c r="A1" s="4" t="s">
        <v>92</v>
      </c>
      <c r="B1" s="4"/>
      <c r="C1" s="4"/>
      <c r="D1" s="5"/>
      <c r="E1" s="6"/>
      <c r="F1" s="5"/>
      <c r="G1" s="7"/>
      <c r="H1" s="4"/>
      <c r="I1" s="4"/>
      <c r="J1" s="4"/>
    </row>
    <row r="2" spans="1:10" x14ac:dyDescent="0.35">
      <c r="A2" s="4" t="s">
        <v>0</v>
      </c>
      <c r="B2" s="4"/>
      <c r="C2" s="4"/>
      <c r="D2" s="8" t="s">
        <v>97</v>
      </c>
      <c r="E2" s="9"/>
      <c r="F2" s="8"/>
      <c r="G2" s="10"/>
    </row>
    <row r="3" spans="1:10" x14ac:dyDescent="0.35">
      <c r="A3" s="4" t="s">
        <v>1</v>
      </c>
      <c r="B3" s="4"/>
      <c r="C3" s="4"/>
      <c r="D3" s="12" t="s">
        <v>93</v>
      </c>
      <c r="E3" s="13"/>
      <c r="F3" s="12"/>
      <c r="G3" s="10"/>
    </row>
    <row r="4" spans="1:10" x14ac:dyDescent="0.35">
      <c r="A4" s="4" t="s">
        <v>95</v>
      </c>
      <c r="B4" s="4"/>
      <c r="C4" s="4"/>
      <c r="D4" s="12" t="s">
        <v>94</v>
      </c>
      <c r="E4" s="13"/>
      <c r="F4" s="12"/>
      <c r="G4" s="10"/>
    </row>
    <row r="5" spans="1:10" x14ac:dyDescent="0.35">
      <c r="A5" s="4" t="s">
        <v>2</v>
      </c>
      <c r="B5" s="4"/>
      <c r="C5" s="4"/>
      <c r="D5" s="12" t="s">
        <v>96</v>
      </c>
      <c r="E5" s="13"/>
      <c r="F5" s="12"/>
      <c r="G5" s="10"/>
    </row>
    <row r="6" spans="1:10" x14ac:dyDescent="0.35">
      <c r="A6" s="4" t="s">
        <v>3</v>
      </c>
      <c r="B6" s="4"/>
      <c r="C6" s="4"/>
      <c r="D6" s="14">
        <v>8</v>
      </c>
      <c r="E6" s="15" t="s">
        <v>37</v>
      </c>
      <c r="F6" s="14">
        <v>1</v>
      </c>
      <c r="G6" s="10"/>
    </row>
    <row r="7" spans="1:10" x14ac:dyDescent="0.35">
      <c r="A7" s="4" t="s">
        <v>4</v>
      </c>
      <c r="B7" s="4"/>
      <c r="C7" s="4"/>
      <c r="D7" s="14">
        <v>0</v>
      </c>
      <c r="E7" s="96" t="s">
        <v>54</v>
      </c>
      <c r="F7" s="14">
        <v>3</v>
      </c>
      <c r="G7" s="10"/>
      <c r="H7" s="11"/>
      <c r="I7" s="11"/>
      <c r="J7" s="11"/>
    </row>
    <row r="8" spans="1:10" s="106" customFormat="1" x14ac:dyDescent="0.35">
      <c r="A8" s="107" t="s">
        <v>31</v>
      </c>
      <c r="B8" s="107"/>
      <c r="C8" s="107"/>
      <c r="D8" s="108">
        <f>SUM(D6:D7)</f>
        <v>8</v>
      </c>
      <c r="E8" s="105"/>
      <c r="F8" s="105"/>
      <c r="G8" s="105"/>
      <c r="H8" s="105"/>
      <c r="I8" s="105"/>
      <c r="J8" s="105"/>
    </row>
    <row r="9" spans="1:10" s="106" customFormat="1" x14ac:dyDescent="0.35">
      <c r="A9" s="107" t="s">
        <v>41</v>
      </c>
      <c r="B9" s="107" t="s">
        <v>75</v>
      </c>
      <c r="C9" s="107" t="s">
        <v>42</v>
      </c>
      <c r="D9" s="108" t="s">
        <v>43</v>
      </c>
      <c r="E9" s="105"/>
      <c r="F9" s="105"/>
      <c r="G9" s="105"/>
      <c r="H9" s="105"/>
      <c r="I9" s="105"/>
      <c r="J9" s="105"/>
    </row>
    <row r="10" spans="1:10" ht="16" thickBot="1" x14ac:dyDescent="0.4">
      <c r="A10" s="71"/>
      <c r="B10" s="71"/>
      <c r="C10" s="71"/>
      <c r="D10" s="72"/>
      <c r="E10" s="1"/>
      <c r="F10" s="1"/>
      <c r="G10" s="1"/>
      <c r="H10" s="1"/>
      <c r="I10" s="1"/>
      <c r="J10" s="1"/>
    </row>
    <row r="11" spans="1:10" x14ac:dyDescent="0.35">
      <c r="A11" s="152" t="s">
        <v>66</v>
      </c>
      <c r="B11" s="153"/>
      <c r="C11" s="153"/>
      <c r="D11" s="154"/>
      <c r="E11" s="154"/>
      <c r="F11" s="155"/>
      <c r="G11" s="1"/>
      <c r="H11" s="1"/>
      <c r="I11" s="1"/>
      <c r="J11" s="1"/>
    </row>
    <row r="12" spans="1:10" x14ac:dyDescent="0.35">
      <c r="A12" s="17" t="s">
        <v>76</v>
      </c>
      <c r="B12" s="58"/>
      <c r="C12" s="58"/>
      <c r="D12" s="90"/>
      <c r="E12" s="90"/>
      <c r="F12" s="16"/>
      <c r="G12" s="1"/>
      <c r="H12" s="1"/>
      <c r="I12" s="1"/>
      <c r="J12" s="1"/>
    </row>
    <row r="13" spans="1:10" x14ac:dyDescent="0.35">
      <c r="A13" s="17" t="s">
        <v>5</v>
      </c>
      <c r="B13" s="58"/>
      <c r="C13" s="58"/>
      <c r="D13" s="18"/>
      <c r="E13" s="19"/>
      <c r="F13" s="16"/>
      <c r="G13" s="1"/>
      <c r="H13" s="1"/>
      <c r="I13" s="1"/>
      <c r="J13" s="1"/>
    </row>
    <row r="14" spans="1:10" x14ac:dyDescent="0.35">
      <c r="A14" s="20" t="s">
        <v>6</v>
      </c>
      <c r="B14" s="73"/>
      <c r="C14" s="73"/>
      <c r="D14" s="21" t="s">
        <v>7</v>
      </c>
      <c r="E14" s="22" t="s">
        <v>8</v>
      </c>
      <c r="F14" s="23" t="s">
        <v>83</v>
      </c>
      <c r="G14" s="1"/>
      <c r="H14" s="1"/>
      <c r="I14" s="1"/>
      <c r="J14" s="1"/>
    </row>
    <row r="15" spans="1:10" x14ac:dyDescent="0.35">
      <c r="A15" s="24" t="s">
        <v>10</v>
      </c>
      <c r="B15" s="74"/>
      <c r="C15" s="74"/>
      <c r="D15" s="62">
        <f>D89</f>
        <v>1791.25</v>
      </c>
      <c r="E15" s="3">
        <f>$D$6</f>
        <v>8</v>
      </c>
      <c r="F15" s="63">
        <f>D15*E15</f>
        <v>14330</v>
      </c>
      <c r="G15" s="1" t="s">
        <v>27</v>
      </c>
      <c r="H15" s="1"/>
      <c r="I15" s="1"/>
      <c r="J15" s="1"/>
    </row>
    <row r="16" spans="1:10" x14ac:dyDescent="0.35">
      <c r="A16" s="24" t="s">
        <v>11</v>
      </c>
      <c r="B16" s="74"/>
      <c r="C16" s="74"/>
      <c r="D16" s="64">
        <f>D89</f>
        <v>1791.25</v>
      </c>
      <c r="E16" s="3">
        <f>$D$7</f>
        <v>0</v>
      </c>
      <c r="F16" s="63">
        <f>D16*E16</f>
        <v>0</v>
      </c>
      <c r="G16" s="1"/>
      <c r="H16" s="1"/>
      <c r="I16" s="1"/>
      <c r="J16" s="1"/>
    </row>
    <row r="17" spans="1:10" x14ac:dyDescent="0.35">
      <c r="A17" s="87"/>
      <c r="B17" s="129"/>
      <c r="C17" s="129"/>
      <c r="D17" s="130"/>
      <c r="E17" s="131"/>
      <c r="F17" s="128"/>
      <c r="G17" s="1"/>
      <c r="H17" s="1"/>
      <c r="I17" s="1"/>
      <c r="J17" s="1"/>
    </row>
    <row r="18" spans="1:10" x14ac:dyDescent="0.35">
      <c r="A18" s="20" t="s">
        <v>84</v>
      </c>
      <c r="B18" s="132"/>
      <c r="C18" s="132"/>
      <c r="D18" s="133"/>
      <c r="E18" s="134"/>
      <c r="F18" s="65">
        <f>F15+F16</f>
        <v>14330</v>
      </c>
      <c r="G18" s="1"/>
      <c r="H18" s="1"/>
      <c r="I18" s="1"/>
      <c r="J18" s="1"/>
    </row>
    <row r="19" spans="1:10" ht="16" thickBot="1" x14ac:dyDescent="0.4">
      <c r="A19" s="56" t="s">
        <v>85</v>
      </c>
      <c r="B19" s="135"/>
      <c r="C19" s="135"/>
      <c r="D19" s="136"/>
      <c r="E19" s="137"/>
      <c r="F19" s="66" t="e">
        <f>SUM(F15:F16)-F37-F38-#REF!-F59-#REF!</f>
        <v>#REF!</v>
      </c>
      <c r="G19" s="1"/>
      <c r="H19" s="1"/>
      <c r="I19" s="1"/>
      <c r="J19" s="1"/>
    </row>
    <row r="20" spans="1:10" ht="16" thickBot="1" x14ac:dyDescent="0.4">
      <c r="A20" s="1"/>
      <c r="B20" s="1"/>
      <c r="C20" s="1"/>
      <c r="D20" s="25"/>
      <c r="E20" s="26"/>
      <c r="F20" s="27"/>
      <c r="G20" s="28"/>
    </row>
    <row r="21" spans="1:10" x14ac:dyDescent="0.35">
      <c r="A21" s="98" t="s">
        <v>65</v>
      </c>
      <c r="B21" s="75"/>
      <c r="C21" s="75"/>
      <c r="D21" s="30"/>
      <c r="E21" s="31"/>
      <c r="F21" s="32"/>
      <c r="G21" s="2"/>
    </row>
    <row r="22" spans="1:10" x14ac:dyDescent="0.35">
      <c r="A22" s="97" t="s">
        <v>55</v>
      </c>
      <c r="B22" s="58"/>
      <c r="C22" s="58"/>
      <c r="D22" s="33"/>
      <c r="E22" s="34"/>
      <c r="F22" s="35"/>
      <c r="G22" s="28"/>
    </row>
    <row r="23" spans="1:10" x14ac:dyDescent="0.35">
      <c r="A23" s="99" t="s">
        <v>12</v>
      </c>
      <c r="B23" s="73" t="s">
        <v>35</v>
      </c>
      <c r="C23" s="73" t="s">
        <v>36</v>
      </c>
      <c r="D23" s="21" t="s">
        <v>7</v>
      </c>
      <c r="E23" s="22" t="s">
        <v>8</v>
      </c>
      <c r="F23" s="23" t="s">
        <v>9</v>
      </c>
      <c r="G23" s="2"/>
    </row>
    <row r="24" spans="1:10" x14ac:dyDescent="0.35">
      <c r="A24" s="24" t="s">
        <v>13</v>
      </c>
      <c r="B24" s="74"/>
      <c r="C24" s="74"/>
      <c r="D24" s="36">
        <v>800</v>
      </c>
      <c r="E24" s="3">
        <f t="shared" ref="E24:E32" si="0">$D$8</f>
        <v>8</v>
      </c>
      <c r="F24" s="60">
        <f t="shared" ref="F24:F30" si="1">D24*E24</f>
        <v>6400</v>
      </c>
      <c r="G24" s="2"/>
    </row>
    <row r="25" spans="1:10" x14ac:dyDescent="0.35">
      <c r="A25" s="24" t="s">
        <v>32</v>
      </c>
      <c r="B25" s="74">
        <v>7</v>
      </c>
      <c r="C25" s="74">
        <v>40</v>
      </c>
      <c r="D25" s="37">
        <f>B25*C25</f>
        <v>280</v>
      </c>
      <c r="E25" s="3">
        <f t="shared" si="0"/>
        <v>8</v>
      </c>
      <c r="F25" s="60">
        <f t="shared" si="1"/>
        <v>2240</v>
      </c>
      <c r="G25" s="1"/>
    </row>
    <row r="26" spans="1:10" x14ac:dyDescent="0.35">
      <c r="A26" s="24" t="s">
        <v>33</v>
      </c>
      <c r="B26" s="74"/>
      <c r="C26" s="74"/>
      <c r="D26" s="37">
        <f>B26*C26</f>
        <v>0</v>
      </c>
      <c r="E26" s="3">
        <f t="shared" si="0"/>
        <v>8</v>
      </c>
      <c r="F26" s="60">
        <f t="shared" si="1"/>
        <v>0</v>
      </c>
      <c r="G26" s="1"/>
    </row>
    <row r="27" spans="1:10" x14ac:dyDescent="0.35">
      <c r="A27" s="24" t="s">
        <v>34</v>
      </c>
      <c r="B27" s="74"/>
      <c r="C27" s="74"/>
      <c r="D27" s="37">
        <f t="shared" ref="D27:D35" si="2">B27*C27</f>
        <v>0</v>
      </c>
      <c r="E27" s="3">
        <f t="shared" si="0"/>
        <v>8</v>
      </c>
      <c r="F27" s="60">
        <f t="shared" si="1"/>
        <v>0</v>
      </c>
      <c r="G27" s="1"/>
    </row>
    <row r="28" spans="1:10" x14ac:dyDescent="0.35">
      <c r="A28" s="24" t="s">
        <v>45</v>
      </c>
      <c r="B28" s="74"/>
      <c r="C28" s="74"/>
      <c r="D28" s="37">
        <v>100</v>
      </c>
      <c r="E28" s="3">
        <f t="shared" si="0"/>
        <v>8</v>
      </c>
      <c r="F28" s="60">
        <f t="shared" si="1"/>
        <v>800</v>
      </c>
      <c r="G28" s="1"/>
    </row>
    <row r="29" spans="1:10" x14ac:dyDescent="0.35">
      <c r="A29" s="24" t="s">
        <v>79</v>
      </c>
      <c r="B29" s="74"/>
      <c r="C29" s="74"/>
      <c r="D29" s="37">
        <v>50</v>
      </c>
      <c r="E29" s="3">
        <f t="shared" si="0"/>
        <v>8</v>
      </c>
      <c r="F29" s="60">
        <f t="shared" si="1"/>
        <v>400</v>
      </c>
      <c r="G29" s="1"/>
    </row>
    <row r="30" spans="1:10" x14ac:dyDescent="0.35">
      <c r="A30" s="24" t="s">
        <v>80</v>
      </c>
      <c r="B30" s="74"/>
      <c r="C30" s="74"/>
      <c r="D30" s="37"/>
      <c r="E30" s="3">
        <f t="shared" si="0"/>
        <v>8</v>
      </c>
      <c r="F30" s="60">
        <f t="shared" si="1"/>
        <v>0</v>
      </c>
      <c r="G30" s="1"/>
    </row>
    <row r="31" spans="1:10" x14ac:dyDescent="0.35">
      <c r="A31" s="24" t="s">
        <v>57</v>
      </c>
      <c r="B31" s="74">
        <v>3</v>
      </c>
      <c r="C31" s="74">
        <v>25</v>
      </c>
      <c r="D31" s="37">
        <f>B31*C31</f>
        <v>75</v>
      </c>
      <c r="E31" s="3">
        <f t="shared" si="0"/>
        <v>8</v>
      </c>
      <c r="F31" s="60">
        <f t="shared" ref="F31:F38" si="3">D31*E31</f>
        <v>600</v>
      </c>
      <c r="G31" s="28"/>
    </row>
    <row r="32" spans="1:10" x14ac:dyDescent="0.35">
      <c r="A32" s="24" t="s">
        <v>82</v>
      </c>
      <c r="B32" s="74"/>
      <c r="C32" s="74"/>
      <c r="D32" s="37"/>
      <c r="E32" s="3">
        <f t="shared" si="0"/>
        <v>8</v>
      </c>
      <c r="F32" s="60">
        <f t="shared" si="3"/>
        <v>0</v>
      </c>
      <c r="G32" s="28"/>
    </row>
    <row r="33" spans="1:7" x14ac:dyDescent="0.35">
      <c r="A33" s="24" t="s">
        <v>46</v>
      </c>
      <c r="B33" s="74"/>
      <c r="C33" s="74"/>
      <c r="D33" s="37"/>
      <c r="E33" s="3">
        <f t="shared" ref="E33:E38" si="4">$D$8</f>
        <v>8</v>
      </c>
      <c r="F33" s="60">
        <f t="shared" si="3"/>
        <v>0</v>
      </c>
      <c r="G33" s="1"/>
    </row>
    <row r="34" spans="1:7" x14ac:dyDescent="0.35">
      <c r="A34" s="24" t="s">
        <v>81</v>
      </c>
      <c r="B34" s="74"/>
      <c r="C34" s="74"/>
      <c r="D34" s="37">
        <v>50</v>
      </c>
      <c r="E34" s="3">
        <f t="shared" si="4"/>
        <v>8</v>
      </c>
      <c r="F34" s="60">
        <f t="shared" si="3"/>
        <v>400</v>
      </c>
      <c r="G34" s="1"/>
    </row>
    <row r="35" spans="1:7" x14ac:dyDescent="0.35">
      <c r="A35" s="24" t="s">
        <v>86</v>
      </c>
      <c r="B35" s="74"/>
      <c r="C35" s="74"/>
      <c r="D35" s="37">
        <f t="shared" si="2"/>
        <v>0</v>
      </c>
      <c r="E35" s="3">
        <f t="shared" si="4"/>
        <v>8</v>
      </c>
      <c r="F35" s="60">
        <f>D35*E35</f>
        <v>0</v>
      </c>
      <c r="G35" s="1"/>
    </row>
    <row r="36" spans="1:7" x14ac:dyDescent="0.35">
      <c r="A36" s="24"/>
      <c r="B36" s="74"/>
      <c r="C36" s="74"/>
      <c r="D36" s="37"/>
      <c r="E36" s="3"/>
      <c r="F36" s="60"/>
      <c r="G36" s="1"/>
    </row>
    <row r="37" spans="1:7" x14ac:dyDescent="0.35">
      <c r="A37" s="24" t="s">
        <v>87</v>
      </c>
      <c r="B37" s="74"/>
      <c r="C37" s="74"/>
      <c r="D37" s="37">
        <f>900*3*0.03</f>
        <v>81</v>
      </c>
      <c r="E37" s="3">
        <f t="shared" si="4"/>
        <v>8</v>
      </c>
      <c r="F37" s="60">
        <f t="shared" si="3"/>
        <v>648</v>
      </c>
      <c r="G37" s="1"/>
    </row>
    <row r="38" spans="1:7" x14ac:dyDescent="0.35">
      <c r="A38" s="24" t="s">
        <v>88</v>
      </c>
      <c r="B38" s="74">
        <v>2</v>
      </c>
      <c r="C38" s="74">
        <v>19</v>
      </c>
      <c r="D38" s="37">
        <f>B38*C38</f>
        <v>38</v>
      </c>
      <c r="E38" s="3">
        <f t="shared" si="4"/>
        <v>8</v>
      </c>
      <c r="F38" s="60">
        <f t="shared" si="3"/>
        <v>304</v>
      </c>
      <c r="G38" s="1"/>
    </row>
    <row r="39" spans="1:7" ht="16" thickBot="1" x14ac:dyDescent="0.4">
      <c r="A39" s="38" t="s">
        <v>9</v>
      </c>
      <c r="B39" s="77"/>
      <c r="C39" s="77"/>
      <c r="D39" s="39"/>
      <c r="E39" s="148"/>
      <c r="F39" s="149">
        <f>SUM(F24:F38)</f>
        <v>11792</v>
      </c>
      <c r="G39" s="1"/>
    </row>
    <row r="40" spans="1:7" ht="16" thickBot="1" x14ac:dyDescent="0.4">
      <c r="A40" s="1"/>
      <c r="B40" s="1"/>
      <c r="C40" s="1"/>
      <c r="D40" s="1"/>
      <c r="E40" s="1"/>
      <c r="F40" s="1"/>
      <c r="G40" s="1"/>
    </row>
    <row r="41" spans="1:7" x14ac:dyDescent="0.35">
      <c r="A41" s="98" t="s">
        <v>64</v>
      </c>
      <c r="B41" s="75"/>
      <c r="C41" s="75"/>
      <c r="D41" s="40"/>
      <c r="E41" s="41"/>
      <c r="F41" s="42"/>
      <c r="G41" s="28"/>
    </row>
    <row r="42" spans="1:7" x14ac:dyDescent="0.35">
      <c r="A42" s="97" t="s">
        <v>17</v>
      </c>
      <c r="B42" s="58"/>
      <c r="C42" s="58"/>
      <c r="D42" s="123"/>
      <c r="E42" s="124"/>
      <c r="F42" s="43"/>
      <c r="G42" s="28"/>
    </row>
    <row r="43" spans="1:7" x14ac:dyDescent="0.35">
      <c r="A43" s="20" t="s">
        <v>12</v>
      </c>
      <c r="B43" s="73" t="s">
        <v>35</v>
      </c>
      <c r="C43" s="73" t="s">
        <v>36</v>
      </c>
      <c r="D43" s="44" t="s">
        <v>18</v>
      </c>
      <c r="E43" s="45" t="s">
        <v>19</v>
      </c>
      <c r="F43" s="23" t="s">
        <v>9</v>
      </c>
      <c r="G43" s="28"/>
    </row>
    <row r="44" spans="1:7" x14ac:dyDescent="0.35">
      <c r="A44" s="24" t="s">
        <v>20</v>
      </c>
      <c r="B44" s="74"/>
      <c r="C44" s="74"/>
      <c r="D44" s="146">
        <v>200</v>
      </c>
      <c r="E44" s="147">
        <v>2</v>
      </c>
      <c r="F44" s="60">
        <f t="shared" ref="F44:F48" si="5">D44*E44</f>
        <v>400</v>
      </c>
      <c r="G44" s="28"/>
    </row>
    <row r="45" spans="1:7" x14ac:dyDescent="0.35">
      <c r="A45" s="24" t="s">
        <v>67</v>
      </c>
      <c r="B45" s="74"/>
      <c r="C45" s="74"/>
      <c r="D45" s="146"/>
      <c r="E45" s="147"/>
      <c r="F45" s="60">
        <f>B45*C45</f>
        <v>0</v>
      </c>
      <c r="G45" s="28"/>
    </row>
    <row r="46" spans="1:7" x14ac:dyDescent="0.35">
      <c r="A46" s="24" t="s">
        <v>15</v>
      </c>
      <c r="B46" s="74"/>
      <c r="C46" s="74"/>
      <c r="D46" s="146">
        <v>50</v>
      </c>
      <c r="E46" s="147">
        <v>1</v>
      </c>
      <c r="F46" s="60">
        <f>D46*E46</f>
        <v>50</v>
      </c>
      <c r="G46" s="28"/>
    </row>
    <row r="47" spans="1:7" x14ac:dyDescent="0.35">
      <c r="A47" s="24" t="s">
        <v>21</v>
      </c>
      <c r="B47" s="74"/>
      <c r="C47" s="74"/>
      <c r="D47" s="146"/>
      <c r="E47" s="147"/>
      <c r="F47" s="60">
        <f>D47*E47</f>
        <v>0</v>
      </c>
      <c r="G47" s="28"/>
    </row>
    <row r="48" spans="1:7" x14ac:dyDescent="0.35">
      <c r="A48" s="24" t="s">
        <v>16</v>
      </c>
      <c r="B48" s="74"/>
      <c r="C48" s="74"/>
      <c r="D48" s="146"/>
      <c r="E48" s="147"/>
      <c r="F48" s="60">
        <f t="shared" si="5"/>
        <v>0</v>
      </c>
      <c r="G48" s="28"/>
    </row>
    <row r="49" spans="1:7" x14ac:dyDescent="0.35">
      <c r="A49" s="46" t="s">
        <v>22</v>
      </c>
      <c r="B49" s="78"/>
      <c r="C49" s="78"/>
      <c r="D49" s="47"/>
      <c r="E49" s="48"/>
      <c r="F49" s="67">
        <f>SUM(F44:F48)</f>
        <v>450</v>
      </c>
      <c r="G49" s="28"/>
    </row>
    <row r="50" spans="1:7" x14ac:dyDescent="0.35">
      <c r="A50" s="20" t="s">
        <v>23</v>
      </c>
      <c r="B50" s="73"/>
      <c r="C50" s="73"/>
      <c r="D50" s="49"/>
      <c r="E50" s="50"/>
      <c r="F50" s="68"/>
      <c r="G50" s="28"/>
    </row>
    <row r="51" spans="1:7" x14ac:dyDescent="0.35">
      <c r="A51" s="24" t="s">
        <v>24</v>
      </c>
      <c r="B51" s="74"/>
      <c r="C51" s="74"/>
      <c r="D51" s="51">
        <v>800</v>
      </c>
      <c r="E51" s="3">
        <f>$F$6</f>
        <v>1</v>
      </c>
      <c r="F51" s="60">
        <f>D51*E51</f>
        <v>800</v>
      </c>
      <c r="G51" s="28"/>
    </row>
    <row r="52" spans="1:7" x14ac:dyDescent="0.35">
      <c r="A52" s="24" t="s">
        <v>32</v>
      </c>
      <c r="B52" s="74">
        <v>7</v>
      </c>
      <c r="C52" s="74">
        <v>80</v>
      </c>
      <c r="D52" s="51">
        <f>B52*C52</f>
        <v>560</v>
      </c>
      <c r="E52" s="3">
        <f t="shared" ref="E52:E59" si="6">$F$6</f>
        <v>1</v>
      </c>
      <c r="F52" s="60">
        <f>D52*E52</f>
        <v>560</v>
      </c>
      <c r="G52" s="28"/>
    </row>
    <row r="53" spans="1:7" x14ac:dyDescent="0.35">
      <c r="A53" s="24" t="s">
        <v>33</v>
      </c>
      <c r="B53" s="74"/>
      <c r="C53" s="74"/>
      <c r="D53" s="51">
        <f>B53*C53</f>
        <v>0</v>
      </c>
      <c r="E53" s="3">
        <f t="shared" si="6"/>
        <v>1</v>
      </c>
      <c r="F53" s="60">
        <f>D53*E53</f>
        <v>0</v>
      </c>
      <c r="G53" s="28"/>
    </row>
    <row r="54" spans="1:7" x14ac:dyDescent="0.35">
      <c r="A54" s="24" t="s">
        <v>14</v>
      </c>
      <c r="B54" s="74">
        <v>7</v>
      </c>
      <c r="C54" s="74">
        <v>45</v>
      </c>
      <c r="D54" s="51">
        <f>B54*C54</f>
        <v>315</v>
      </c>
      <c r="E54" s="3">
        <f t="shared" si="6"/>
        <v>1</v>
      </c>
      <c r="F54" s="60">
        <f>D54*E54</f>
        <v>315</v>
      </c>
      <c r="G54" s="28"/>
    </row>
    <row r="55" spans="1:7" x14ac:dyDescent="0.35">
      <c r="A55" s="24" t="s">
        <v>45</v>
      </c>
      <c r="B55" s="74"/>
      <c r="C55" s="74"/>
      <c r="D55" s="51">
        <v>200</v>
      </c>
      <c r="E55" s="3">
        <f t="shared" si="6"/>
        <v>1</v>
      </c>
      <c r="F55" s="60">
        <f t="shared" ref="F55:F59" si="7">D55*E55</f>
        <v>200</v>
      </c>
      <c r="G55" s="28"/>
    </row>
    <row r="56" spans="1:7" x14ac:dyDescent="0.35">
      <c r="A56" s="24" t="s">
        <v>46</v>
      </c>
      <c r="B56" s="74"/>
      <c r="C56" s="74"/>
      <c r="D56" s="51">
        <v>50</v>
      </c>
      <c r="E56" s="3">
        <f t="shared" si="6"/>
        <v>1</v>
      </c>
      <c r="F56" s="60">
        <f t="shared" si="7"/>
        <v>50</v>
      </c>
      <c r="G56" s="28"/>
    </row>
    <row r="57" spans="1:7" x14ac:dyDescent="0.35">
      <c r="A57" s="24" t="s">
        <v>77</v>
      </c>
      <c r="B57" s="74"/>
      <c r="C57" s="74"/>
      <c r="D57" s="51">
        <v>25</v>
      </c>
      <c r="E57" s="3">
        <f t="shared" si="6"/>
        <v>1</v>
      </c>
      <c r="F57" s="60">
        <f t="shared" si="7"/>
        <v>25</v>
      </c>
      <c r="G57" s="28"/>
    </row>
    <row r="58" spans="1:7" x14ac:dyDescent="0.35">
      <c r="A58" s="151" t="s">
        <v>91</v>
      </c>
      <c r="B58" s="74"/>
      <c r="C58" s="74"/>
      <c r="D58" s="51">
        <v>100</v>
      </c>
      <c r="E58" s="3">
        <f t="shared" si="6"/>
        <v>1</v>
      </c>
      <c r="F58" s="60">
        <f t="shared" si="7"/>
        <v>100</v>
      </c>
      <c r="G58" s="28"/>
    </row>
    <row r="59" spans="1:7" x14ac:dyDescent="0.35">
      <c r="A59" s="24" t="s">
        <v>88</v>
      </c>
      <c r="B59" s="74">
        <v>2</v>
      </c>
      <c r="C59" s="74">
        <v>19</v>
      </c>
      <c r="D59" s="51">
        <f>B59*C59</f>
        <v>38</v>
      </c>
      <c r="E59" s="3">
        <f t="shared" si="6"/>
        <v>1</v>
      </c>
      <c r="F59" s="60">
        <f t="shared" si="7"/>
        <v>38</v>
      </c>
      <c r="G59" s="28"/>
    </row>
    <row r="60" spans="1:7" x14ac:dyDescent="0.35">
      <c r="A60" s="46" t="s">
        <v>25</v>
      </c>
      <c r="B60" s="78"/>
      <c r="C60" s="78"/>
      <c r="D60" s="52"/>
      <c r="E60" s="53"/>
      <c r="F60" s="68">
        <f>SUM(F51:F59)</f>
        <v>2088</v>
      </c>
      <c r="G60" s="2"/>
    </row>
    <row r="61" spans="1:7" x14ac:dyDescent="0.35">
      <c r="A61" s="24"/>
      <c r="B61" s="74"/>
      <c r="C61" s="74"/>
      <c r="D61" s="54"/>
      <c r="E61" s="55"/>
      <c r="F61" s="68"/>
      <c r="G61" s="2"/>
    </row>
    <row r="62" spans="1:7" ht="16" thickBot="1" x14ac:dyDescent="0.4">
      <c r="A62" s="56" t="s">
        <v>9</v>
      </c>
      <c r="B62" s="79"/>
      <c r="C62" s="79"/>
      <c r="D62" s="114"/>
      <c r="E62" s="115"/>
      <c r="F62" s="61">
        <f>F49+F60</f>
        <v>2538</v>
      </c>
      <c r="G62" s="57"/>
    </row>
    <row r="63" spans="1:7" ht="16" thickBot="1" x14ac:dyDescent="0.4">
      <c r="A63" s="58"/>
      <c r="B63" s="58"/>
      <c r="C63" s="58"/>
      <c r="D63" s="116"/>
      <c r="E63" s="125" t="s">
        <v>78</v>
      </c>
      <c r="F63" s="127">
        <f>F62/D8</f>
        <v>317.25</v>
      </c>
      <c r="G63" s="57"/>
    </row>
    <row r="64" spans="1:7" ht="16" thickBot="1" x14ac:dyDescent="0.4">
      <c r="A64" s="58"/>
      <c r="B64" s="58"/>
      <c r="C64" s="58"/>
      <c r="D64" s="116"/>
      <c r="E64" s="117"/>
      <c r="F64" s="126"/>
      <c r="G64" s="57"/>
    </row>
    <row r="65" spans="1:7" x14ac:dyDescent="0.35">
      <c r="A65" s="29" t="s">
        <v>26</v>
      </c>
      <c r="B65" s="75"/>
      <c r="C65" s="75"/>
      <c r="D65" s="118"/>
      <c r="E65" s="119"/>
      <c r="F65" s="1"/>
    </row>
    <row r="66" spans="1:7" s="92" customFormat="1" x14ac:dyDescent="0.35">
      <c r="A66" s="97" t="s">
        <v>74</v>
      </c>
      <c r="B66" s="141"/>
      <c r="C66" s="141"/>
      <c r="D66" s="145"/>
      <c r="E66" s="1"/>
      <c r="F66" s="1"/>
      <c r="G66" s="91"/>
    </row>
    <row r="67" spans="1:7" x14ac:dyDescent="0.35">
      <c r="A67" s="138" t="s">
        <v>60</v>
      </c>
      <c r="B67" s="139"/>
      <c r="C67" s="139"/>
      <c r="D67" s="140">
        <f>F18</f>
        <v>14330</v>
      </c>
      <c r="E67" s="1"/>
      <c r="F67" s="1"/>
      <c r="G67" s="1"/>
    </row>
    <row r="68" spans="1:7" x14ac:dyDescent="0.35">
      <c r="A68" s="59" t="s">
        <v>68</v>
      </c>
      <c r="B68" s="81"/>
      <c r="C68" s="81"/>
      <c r="D68" s="60">
        <f>F39</f>
        <v>11792</v>
      </c>
      <c r="E68" s="1"/>
      <c r="F68" s="1"/>
      <c r="G68" s="1"/>
    </row>
    <row r="69" spans="1:7" x14ac:dyDescent="0.35">
      <c r="A69" s="24" t="s">
        <v>69</v>
      </c>
      <c r="B69" s="80"/>
      <c r="C69" s="80"/>
      <c r="D69" s="60">
        <f>F62</f>
        <v>2538</v>
      </c>
      <c r="E69" s="165" t="s">
        <v>61</v>
      </c>
      <c r="F69" s="166"/>
      <c r="G69" s="1"/>
    </row>
    <row r="70" spans="1:7" ht="16" thickBot="1" x14ac:dyDescent="0.4">
      <c r="A70" s="56" t="s">
        <v>62</v>
      </c>
      <c r="B70" s="82"/>
      <c r="C70" s="82"/>
      <c r="D70" s="69">
        <f>D67-D68-D69</f>
        <v>0</v>
      </c>
      <c r="E70" s="167"/>
      <c r="F70" s="166"/>
      <c r="G70" s="1"/>
    </row>
    <row r="71" spans="1:7" ht="16" thickBot="1" x14ac:dyDescent="0.4">
      <c r="G71" s="1"/>
    </row>
    <row r="72" spans="1:7" x14ac:dyDescent="0.35">
      <c r="A72" s="98" t="s">
        <v>38</v>
      </c>
      <c r="B72" s="75"/>
      <c r="C72" s="75"/>
      <c r="D72" s="102"/>
      <c r="E72" s="83"/>
      <c r="F72" s="83"/>
      <c r="G72" s="1"/>
    </row>
    <row r="73" spans="1:7" x14ac:dyDescent="0.35">
      <c r="A73" s="97" t="s">
        <v>56</v>
      </c>
      <c r="B73" s="139"/>
      <c r="C73" s="139"/>
      <c r="D73" s="144"/>
      <c r="E73" s="90"/>
      <c r="F73" s="1"/>
      <c r="G73" s="1"/>
    </row>
    <row r="74" spans="1:7" x14ac:dyDescent="0.35">
      <c r="A74" s="99" t="s">
        <v>12</v>
      </c>
      <c r="B74" s="142" t="s">
        <v>35</v>
      </c>
      <c r="C74" s="142" t="s">
        <v>36</v>
      </c>
      <c r="D74" s="143" t="s">
        <v>7</v>
      </c>
      <c r="E74" s="1"/>
      <c r="F74" s="1"/>
      <c r="G74" s="1"/>
    </row>
    <row r="75" spans="1:7" x14ac:dyDescent="0.35">
      <c r="A75" s="24" t="s">
        <v>40</v>
      </c>
      <c r="B75" s="73"/>
      <c r="C75" s="73"/>
      <c r="D75" s="84"/>
      <c r="E75" s="1"/>
      <c r="F75" s="1"/>
      <c r="G75" s="1"/>
    </row>
    <row r="76" spans="1:7" x14ac:dyDescent="0.35">
      <c r="A76" s="159"/>
      <c r="B76" s="160"/>
      <c r="C76" s="160"/>
      <c r="D76" s="161"/>
      <c r="E76" s="1"/>
      <c r="F76" s="1"/>
      <c r="G76" s="1"/>
    </row>
    <row r="77" spans="1:7" x14ac:dyDescent="0.35">
      <c r="A77" s="156" t="s">
        <v>72</v>
      </c>
      <c r="B77" s="157"/>
      <c r="C77" s="157"/>
      <c r="D77" s="158"/>
      <c r="E77" s="1"/>
      <c r="F77" s="1"/>
      <c r="G77" s="1"/>
    </row>
    <row r="78" spans="1:7" x14ac:dyDescent="0.35">
      <c r="A78" s="24" t="s">
        <v>14</v>
      </c>
      <c r="B78" s="93">
        <v>7</v>
      </c>
      <c r="C78" s="93">
        <v>35</v>
      </c>
      <c r="D78" s="84">
        <f>B78*C78</f>
        <v>245</v>
      </c>
      <c r="E78" s="1"/>
      <c r="F78" s="1"/>
      <c r="G78" s="1"/>
    </row>
    <row r="79" spans="1:7" x14ac:dyDescent="0.35">
      <c r="A79" s="24" t="s">
        <v>53</v>
      </c>
      <c r="B79" s="93">
        <v>7</v>
      </c>
      <c r="C79" s="93">
        <v>10</v>
      </c>
      <c r="D79" s="84">
        <f>B79*C79</f>
        <v>70</v>
      </c>
      <c r="E79" s="1"/>
      <c r="F79" s="1"/>
      <c r="G79" s="1"/>
    </row>
    <row r="80" spans="1:7" x14ac:dyDescent="0.35">
      <c r="A80" s="24" t="s">
        <v>39</v>
      </c>
      <c r="B80" s="93"/>
      <c r="C80" s="93"/>
      <c r="D80" s="103"/>
      <c r="E80" s="1"/>
      <c r="F80" s="1"/>
      <c r="G80" s="1"/>
    </row>
    <row r="81" spans="1:7" x14ac:dyDescent="0.35">
      <c r="A81" s="24" t="s">
        <v>51</v>
      </c>
      <c r="B81" s="93"/>
      <c r="C81" s="93"/>
      <c r="D81" s="103"/>
      <c r="E81" s="1"/>
      <c r="F81" s="1"/>
      <c r="G81" s="1"/>
    </row>
    <row r="82" spans="1:7" x14ac:dyDescent="0.35">
      <c r="A82" s="104" t="s">
        <v>58</v>
      </c>
      <c r="B82" s="93"/>
      <c r="C82" s="93"/>
      <c r="D82" s="103">
        <v>75</v>
      </c>
      <c r="E82" s="1"/>
      <c r="F82" s="1"/>
      <c r="G82" s="1"/>
    </row>
    <row r="83" spans="1:7" x14ac:dyDescent="0.35">
      <c r="A83" s="24" t="s">
        <v>44</v>
      </c>
      <c r="B83" s="93">
        <v>7</v>
      </c>
      <c r="C83" s="93">
        <v>10</v>
      </c>
      <c r="D83" s="103">
        <f>B83*C83</f>
        <v>70</v>
      </c>
      <c r="E83" s="1"/>
      <c r="F83" s="1"/>
      <c r="G83" s="1"/>
    </row>
    <row r="84" spans="1:7" x14ac:dyDescent="0.35">
      <c r="A84" s="24" t="s">
        <v>52</v>
      </c>
      <c r="B84" s="93"/>
      <c r="C84" s="93"/>
      <c r="D84" s="103">
        <v>100</v>
      </c>
      <c r="E84" s="1"/>
      <c r="F84" s="1"/>
      <c r="G84" s="1"/>
    </row>
    <row r="85" spans="1:7" ht="16" thickBot="1" x14ac:dyDescent="0.4">
      <c r="A85" s="38" t="s">
        <v>73</v>
      </c>
      <c r="B85" s="94"/>
      <c r="C85" s="94"/>
      <c r="D85" s="85">
        <f>SUM(D78:D84)</f>
        <v>560</v>
      </c>
      <c r="E85" s="76"/>
      <c r="F85" s="76"/>
      <c r="G85" s="1"/>
    </row>
    <row r="86" spans="1:7" ht="16" thickBot="1" x14ac:dyDescent="0.4">
      <c r="A86" s="58"/>
      <c r="B86" s="58"/>
      <c r="C86" s="58"/>
      <c r="D86" s="95"/>
      <c r="E86" s="76"/>
      <c r="F86" s="76"/>
      <c r="G86" s="1"/>
    </row>
    <row r="87" spans="1:7" x14ac:dyDescent="0.35">
      <c r="A87" s="29" t="s">
        <v>63</v>
      </c>
      <c r="B87" s="75"/>
      <c r="C87" s="75"/>
      <c r="D87" s="100"/>
      <c r="E87" s="1"/>
      <c r="F87" s="1"/>
      <c r="G87" s="1"/>
    </row>
    <row r="88" spans="1:7" x14ac:dyDescent="0.35">
      <c r="A88" s="162" t="s">
        <v>59</v>
      </c>
      <c r="B88" s="163"/>
      <c r="C88" s="163"/>
      <c r="D88" s="164"/>
      <c r="E88" s="1"/>
      <c r="F88" s="1"/>
      <c r="G88" s="1"/>
    </row>
    <row r="89" spans="1:7" x14ac:dyDescent="0.35">
      <c r="A89" s="138" t="s">
        <v>50</v>
      </c>
      <c r="B89" s="139"/>
      <c r="C89" s="139"/>
      <c r="D89" s="140">
        <f>(F62+F39)/D8</f>
        <v>1791.25</v>
      </c>
      <c r="E89" s="1"/>
      <c r="F89" s="1"/>
      <c r="G89" s="1"/>
    </row>
    <row r="90" spans="1:7" x14ac:dyDescent="0.35">
      <c r="A90" s="24" t="s">
        <v>70</v>
      </c>
      <c r="B90" s="80"/>
      <c r="C90" s="80"/>
      <c r="D90" s="60">
        <f>D75</f>
        <v>0</v>
      </c>
      <c r="E90" s="101"/>
      <c r="F90" s="86"/>
    </row>
    <row r="91" spans="1:7" x14ac:dyDescent="0.35">
      <c r="A91" s="87" t="s">
        <v>71</v>
      </c>
      <c r="B91" s="88"/>
      <c r="C91" s="88"/>
      <c r="D91" s="89">
        <f>D85</f>
        <v>560</v>
      </c>
      <c r="E91" s="101"/>
      <c r="F91" s="86"/>
      <c r="G91" s="1"/>
    </row>
    <row r="92" spans="1:7" ht="16" thickBot="1" x14ac:dyDescent="0.4">
      <c r="A92" s="56" t="s">
        <v>49</v>
      </c>
      <c r="B92" s="82"/>
      <c r="C92" s="82"/>
      <c r="D92" s="69">
        <f>SUM(D89:D91)</f>
        <v>2351.25</v>
      </c>
      <c r="E92" s="83"/>
      <c r="F92" s="86"/>
    </row>
    <row r="93" spans="1:7" x14ac:dyDescent="0.35">
      <c r="A93" s="58"/>
      <c r="B93" s="58"/>
      <c r="C93" s="58"/>
      <c r="D93" s="58"/>
      <c r="E93" s="83"/>
      <c r="F93" s="70"/>
      <c r="G93" s="2"/>
    </row>
    <row r="94" spans="1:7" x14ac:dyDescent="0.35">
      <c r="A94" s="109" t="s">
        <v>29</v>
      </c>
      <c r="B94" s="109"/>
      <c r="C94" s="109"/>
      <c r="D94" s="110"/>
    </row>
    <row r="95" spans="1:7" x14ac:dyDescent="0.35">
      <c r="A95" s="59" t="s">
        <v>30</v>
      </c>
      <c r="B95" s="111"/>
      <c r="C95" s="111"/>
      <c r="D95" s="112">
        <f>F62/D8</f>
        <v>317.25</v>
      </c>
    </row>
    <row r="96" spans="1:7" x14ac:dyDescent="0.35">
      <c r="A96" s="59" t="s">
        <v>47</v>
      </c>
      <c r="B96" s="111"/>
      <c r="C96" s="111"/>
      <c r="D96" s="113">
        <f>D29+D30+D32+D34+D35+D37</f>
        <v>181</v>
      </c>
      <c r="E96" s="1"/>
      <c r="F96" s="1"/>
    </row>
    <row r="97" spans="1:4" x14ac:dyDescent="0.35">
      <c r="A97" s="59" t="s">
        <v>48</v>
      </c>
      <c r="B97" s="111"/>
      <c r="C97" s="111"/>
      <c r="D97" s="112">
        <f>D24+D25+D26+D27+D28+D31+D33+D38</f>
        <v>1293</v>
      </c>
    </row>
    <row r="98" spans="1:4" x14ac:dyDescent="0.35">
      <c r="A98" s="59" t="s">
        <v>28</v>
      </c>
      <c r="B98" s="111"/>
      <c r="C98" s="111"/>
      <c r="D98" s="60">
        <f>SUM(D95:D97)</f>
        <v>1791.25</v>
      </c>
    </row>
    <row r="100" spans="1:4" x14ac:dyDescent="0.35">
      <c r="A100" s="120" t="s">
        <v>89</v>
      </c>
      <c r="B100" s="121"/>
      <c r="C100" s="121"/>
      <c r="D100" s="122">
        <f>D96+F63</f>
        <v>498.25</v>
      </c>
    </row>
    <row r="101" spans="1:4" x14ac:dyDescent="0.35">
      <c r="A101" s="150" t="s">
        <v>90</v>
      </c>
    </row>
  </sheetData>
  <mergeCells count="5">
    <mergeCell ref="A11:F11"/>
    <mergeCell ref="A77:D77"/>
    <mergeCell ref="A76:D76"/>
    <mergeCell ref="A88:D88"/>
    <mergeCell ref="E69:F70"/>
  </mergeCells>
  <pageMargins left="0.25" right="0.25" top="0.75" bottom="0.75" header="0.3" footer="0.3"/>
  <pageSetup scale="89" fitToHeight="2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Wake Forest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M. Brown</dc:creator>
  <cp:lastModifiedBy>Administrator</cp:lastModifiedBy>
  <cp:lastPrinted>2018-02-20T21:51:28Z</cp:lastPrinted>
  <dcterms:created xsi:type="dcterms:W3CDTF">2011-04-14T17:41:41Z</dcterms:created>
  <dcterms:modified xsi:type="dcterms:W3CDTF">2020-07-08T18:35:50Z</dcterms:modified>
</cp:coreProperties>
</file>